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D:\Lima &amp; Torres\D_Rede\Propostas\Propostas em Andamento\2025\4. Bahia Gas - Edital 012_2025\Recurso\Contrarrazoes - 2025 09 25\"/>
    </mc:Choice>
  </mc:AlternateContent>
  <xr:revisionPtr revIDLastSave="0" documentId="13_ncr:1_{D0050EDB-58E6-408B-A5B5-618AF10C418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ima &amp; Torres - 3.1" sheetId="8" r:id="rId1"/>
    <sheet name="Plan3" sheetId="3" r:id="rId2"/>
  </sheets>
  <definedNames>
    <definedName name="_xlnm.Print_Area" localSheetId="0">'Lima &amp; Torres - 3.1'!$A$1:$J$22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8" l="1"/>
  <c r="H15" i="8"/>
  <c r="H6" i="8"/>
  <c r="H14" i="8"/>
  <c r="H13" i="8"/>
  <c r="H10" i="8"/>
  <c r="H9" i="8"/>
  <c r="G12" i="8" l="1"/>
  <c r="F12" i="8"/>
  <c r="G8" i="8"/>
  <c r="G7" i="8"/>
  <c r="F7" i="8"/>
  <c r="H12" i="8" l="1"/>
  <c r="H7" i="8"/>
  <c r="F8" i="8"/>
  <c r="H8" i="8" s="1"/>
  <c r="H11" i="8"/>
  <c r="H17" i="8" l="1"/>
  <c r="H18" i="8" s="1"/>
</calcChain>
</file>

<file path=xl/sharedStrings.xml><?xml version="1.0" encoding="utf-8"?>
<sst xmlns="http://schemas.openxmlformats.org/spreadsheetml/2006/main" count="36" uniqueCount="36">
  <si>
    <t>10</t>
  </si>
  <si>
    <t>Inicio</t>
  </si>
  <si>
    <t>Termino</t>
  </si>
  <si>
    <t>Item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</si>
  <si>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</si>
  <si>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</si>
  <si>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</si>
  <si>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</si>
  <si>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</si>
  <si>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</si>
  <si>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</si>
  <si>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</si>
  <si>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</si>
  <si>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Periodo Considerado</t>
  </si>
  <si>
    <t>Periodo CAT</t>
  </si>
  <si>
    <t>Periodo Comprovado (n° dias) -</t>
  </si>
  <si>
    <t>Termino (DF)</t>
  </si>
  <si>
    <t>Inicio (DI)</t>
  </si>
  <si>
    <t>Fórmula</t>
  </si>
  <si>
    <t>Periodo (n° dias)</t>
  </si>
  <si>
    <t xml:space="preserve"> =(n° dias / 365)</t>
  </si>
  <si>
    <t>Periodo Comprovado (n° anos) -</t>
  </si>
  <si>
    <t>CERTIDÃO DE ACERVO TÉCNICO (CAT N°)</t>
  </si>
  <si>
    <t>CAT 2620250010662</t>
  </si>
  <si>
    <t>CAT 2620160002928</t>
  </si>
  <si>
    <t>CAT 2620210009420</t>
  </si>
  <si>
    <t>CAT 2620250008827</t>
  </si>
  <si>
    <t>CAT 2620210010827</t>
  </si>
  <si>
    <t>CAT 2620250012760</t>
  </si>
  <si>
    <t>CAT 2620210010667</t>
  </si>
  <si>
    <t>CAT 2620250012757</t>
  </si>
  <si>
    <t>CAT 2620250012570</t>
  </si>
  <si>
    <t>CAT 2620160001763</t>
  </si>
  <si>
    <t xml:space="preserve"> =(DF - DI)</t>
  </si>
  <si>
    <t>Item: 3.1</t>
  </si>
  <si>
    <t>Recorrida: Lima &amp; Torres Engenharia e Consultoria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</si>
</sst>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0" fillId="0" borderId="0" xfId="0" applyNumberFormat="1"/>
    <xf numFmtId="14" fontId="0" fillId="0" borderId="0" xfId="0" applyNumberFormat="1"/>
    <xf numFmtId="0" fontId="0" fillId="0" borderId="1" xfId="0" applyBorder="1"/>
    <xf numFmtId="3" fontId="0" fillId="0" borderId="0" xfId="0" applyNumberFormat="1"/>
    <xf numFmtId="0" fontId="3" fillId="0" borderId="0" xfId="0" applyFont="1"/>
    <xf numFmtId="14" fontId="3" fillId="0" borderId="0" xfId="0" applyNumberFormat="1" applyFont="1"/>
    <xf numFmtId="14" fontId="3" fillId="0" borderId="0" xfId="0" applyNumberFormat="1" applyFont="1" applyAlignment="1">
      <alignment horizontal="right"/>
    </xf>
    <xf numFmtId="4" fontId="3" fillId="0" borderId="0" xfId="0" applyNumberFormat="1" applyFont="1"/>
    <xf numFmtId="14" fontId="0" fillId="0" borderId="1" xfId="0" applyNumberFormat="1" applyBorder="1" applyAlignment="1">
      <alignment horizontal="right"/>
    </xf>
    <xf numFmtId="14" fontId="1" fillId="0" borderId="1" xfId="0" applyNumberFormat="1" applyFont="1" applyBorder="1" applyAlignment="1">
      <alignment horizontal="right"/>
    </xf>
    <xf numFmtId="3" fontId="0" fillId="0" borderId="1" xfId="0" applyNumberFormat="1" applyBorder="1"/>
    <xf numFmtId="49" fontId="0" fillId="0" borderId="8" xfId="0" applyNumberFormat="1" applyBorder="1" applyAlignment="1">
      <alignment horizontal="center"/>
    </xf>
    <xf numFmtId="0" fontId="3" fillId="3" borderId="5" xfId="0" applyFont="1" applyFill="1" applyBorder="1"/>
    <xf numFmtId="0" fontId="3" fillId="3" borderId="6" xfId="0" applyFont="1" applyFill="1" applyBorder="1"/>
    <xf numFmtId="14" fontId="3" fillId="3" borderId="6" xfId="0" applyNumberFormat="1" applyFont="1" applyFill="1" applyBorder="1"/>
    <xf numFmtId="14" fontId="3" fillId="3" borderId="6" xfId="0" applyNumberFormat="1" applyFont="1" applyFill="1" applyBorder="1" applyAlignment="1">
      <alignment horizontal="right"/>
    </xf>
    <xf numFmtId="3" fontId="1" fillId="0" borderId="9" xfId="0" applyNumberFormat="1" applyFont="1" applyBorder="1" applyAlignment="1">
      <alignment horizontal="right"/>
    </xf>
    <xf numFmtId="3" fontId="0" fillId="0" borderId="9" xfId="0" applyNumberForma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right"/>
    </xf>
    <xf numFmtId="3" fontId="0" fillId="2" borderId="1" xfId="0" applyNumberFormat="1" applyFill="1" applyBorder="1"/>
    <xf numFmtId="49" fontId="3" fillId="0" borderId="0" xfId="0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0" fontId="3" fillId="3" borderId="16" xfId="0" applyFont="1" applyFill="1" applyBorder="1"/>
    <xf numFmtId="0" fontId="3" fillId="3" borderId="17" xfId="0" applyFont="1" applyFill="1" applyBorder="1"/>
    <xf numFmtId="14" fontId="3" fillId="3" borderId="17" xfId="0" applyNumberFormat="1" applyFont="1" applyFill="1" applyBorder="1"/>
    <xf numFmtId="14" fontId="3" fillId="3" borderId="17" xfId="0" applyNumberFormat="1" applyFont="1" applyFill="1" applyBorder="1" applyAlignment="1">
      <alignment horizontal="right"/>
    </xf>
    <xf numFmtId="4" fontId="3" fillId="3" borderId="17" xfId="0" applyNumberFormat="1" applyFont="1" applyFill="1" applyBorder="1"/>
    <xf numFmtId="3" fontId="1" fillId="3" borderId="18" xfId="0" applyNumberFormat="1" applyFont="1" applyFill="1" applyBorder="1" applyAlignment="1">
      <alignment horizontal="right"/>
    </xf>
    <xf numFmtId="3" fontId="3" fillId="3" borderId="6" xfId="0" applyNumberFormat="1" applyFont="1" applyFill="1" applyBorder="1"/>
    <xf numFmtId="3" fontId="3" fillId="3" borderId="7" xfId="0" applyNumberFormat="1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5" xfId="0" applyBorder="1" applyAlignment="1">
      <alignment horizontal="left"/>
    </xf>
    <xf numFmtId="49" fontId="3" fillId="0" borderId="2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9EF54-2166-4953-B811-BC6A7E29C4E5}">
  <sheetPr codeName="Planilha3"/>
  <dimension ref="B1:J22"/>
  <sheetViews>
    <sheetView tabSelected="1" view="pageBreakPreview" zoomScale="80" zoomScaleNormal="80" zoomScaleSheetLayoutView="80" workbookViewId="0">
      <selection activeCell="H17" sqref="H17"/>
    </sheetView>
  </sheetViews>
  <sheetFormatPr defaultRowHeight="15" x14ac:dyDescent="0.25"/>
  <cols>
    <col min="3" max="3" width="40.140625" bestFit="1" customWidth="1"/>
    <col min="4" max="5" width="16" customWidth="1"/>
    <col min="6" max="6" width="14.28515625" customWidth="1"/>
    <col min="7" max="7" width="15.7109375" customWidth="1"/>
    <col min="8" max="8" width="12.42578125" customWidth="1"/>
    <col min="9" max="9" width="16.85546875" bestFit="1" customWidth="1"/>
    <col min="10" max="10" width="16.85546875" customWidth="1"/>
  </cols>
  <sheetData>
    <row r="1" spans="2:10" ht="15.75" thickBot="1" x14ac:dyDescent="0.3"/>
    <row r="2" spans="2:10" x14ac:dyDescent="0.25">
      <c r="B2" s="34" t="s">
        <v>35</v>
      </c>
      <c r="C2" s="35"/>
      <c r="D2" s="35"/>
      <c r="E2" s="35"/>
      <c r="F2" s="35"/>
      <c r="G2" s="35"/>
      <c r="H2" s="35"/>
      <c r="I2" s="36"/>
    </row>
    <row r="3" spans="2:10" ht="15.75" thickBot="1" x14ac:dyDescent="0.3">
      <c r="B3" s="37" t="s">
        <v>34</v>
      </c>
      <c r="C3" s="38"/>
      <c r="D3" s="38"/>
      <c r="E3" s="38"/>
      <c r="F3" s="38"/>
      <c r="G3" s="38"/>
      <c r="H3" s="38"/>
      <c r="I3" s="39"/>
    </row>
    <row r="4" spans="2:10" x14ac:dyDescent="0.25">
      <c r="B4" s="40" t="s">
        <v>3</v>
      </c>
      <c r="C4" s="42" t="s">
        <v>22</v>
      </c>
      <c r="D4" s="44" t="s">
        <v>14</v>
      </c>
      <c r="E4" s="44"/>
      <c r="F4" s="44" t="s">
        <v>13</v>
      </c>
      <c r="G4" s="44"/>
      <c r="H4" s="42" t="s">
        <v>19</v>
      </c>
      <c r="I4" s="45" t="s">
        <v>18</v>
      </c>
      <c r="J4" s="22"/>
    </row>
    <row r="5" spans="2:10" s="1" customFormat="1" x14ac:dyDescent="0.25">
      <c r="B5" s="41"/>
      <c r="C5" s="43"/>
      <c r="D5" s="19" t="s">
        <v>1</v>
      </c>
      <c r="E5" s="19" t="s">
        <v>2</v>
      </c>
      <c r="F5" s="19" t="s">
        <v>17</v>
      </c>
      <c r="G5" s="19" t="s">
        <v>16</v>
      </c>
      <c r="H5" s="43"/>
      <c r="I5" s="46"/>
      <c r="J5" s="22"/>
    </row>
    <row r="6" spans="2:10" s="1" customFormat="1" x14ac:dyDescent="0.25">
      <c r="B6" s="12" t="s">
        <v>4</v>
      </c>
      <c r="C6" s="3" t="s">
        <v>23</v>
      </c>
      <c r="D6" s="9">
        <v>41320</v>
      </c>
      <c r="E6" s="9">
        <v>41866</v>
      </c>
      <c r="F6" s="10">
        <v>41320</v>
      </c>
      <c r="G6" s="10">
        <v>41866</v>
      </c>
      <c r="H6" s="11">
        <f>G6-F6</f>
        <v>546</v>
      </c>
      <c r="I6" s="17" t="s">
        <v>33</v>
      </c>
      <c r="J6" s="23"/>
    </row>
    <row r="7" spans="2:10" s="1" customFormat="1" x14ac:dyDescent="0.25">
      <c r="B7" s="12" t="s">
        <v>5</v>
      </c>
      <c r="C7" s="3" t="s">
        <v>32</v>
      </c>
      <c r="D7" s="9">
        <v>41792</v>
      </c>
      <c r="E7" s="9">
        <v>41968</v>
      </c>
      <c r="F7" s="10">
        <f>G6</f>
        <v>41866</v>
      </c>
      <c r="G7" s="10">
        <f>E7</f>
        <v>41968</v>
      </c>
      <c r="H7" s="11">
        <f t="shared" ref="H7:H10" si="0">G7-F7</f>
        <v>102</v>
      </c>
      <c r="I7" s="17"/>
      <c r="J7" s="23"/>
    </row>
    <row r="8" spans="2:10" s="1" customFormat="1" x14ac:dyDescent="0.25">
      <c r="B8" s="12" t="s">
        <v>6</v>
      </c>
      <c r="C8" s="3" t="s">
        <v>24</v>
      </c>
      <c r="D8" s="9">
        <v>41899</v>
      </c>
      <c r="E8" s="9">
        <v>42450</v>
      </c>
      <c r="F8" s="10">
        <f>G7</f>
        <v>41968</v>
      </c>
      <c r="G8" s="10">
        <f>E8</f>
        <v>42450</v>
      </c>
      <c r="H8" s="11">
        <f t="shared" si="0"/>
        <v>482</v>
      </c>
      <c r="I8" s="18"/>
      <c r="J8" s="24"/>
    </row>
    <row r="9" spans="2:10" s="1" customFormat="1" x14ac:dyDescent="0.25">
      <c r="B9" s="12" t="s">
        <v>7</v>
      </c>
      <c r="C9" s="3" t="s">
        <v>25</v>
      </c>
      <c r="D9" s="9">
        <v>42506</v>
      </c>
      <c r="E9" s="9">
        <v>42870</v>
      </c>
      <c r="F9" s="10">
        <v>42506</v>
      </c>
      <c r="G9" s="10">
        <v>42870</v>
      </c>
      <c r="H9" s="11">
        <f t="shared" si="0"/>
        <v>364</v>
      </c>
      <c r="I9" s="18"/>
      <c r="J9" s="24"/>
    </row>
    <row r="10" spans="2:10" s="1" customFormat="1" x14ac:dyDescent="0.25">
      <c r="B10" s="12" t="s">
        <v>8</v>
      </c>
      <c r="C10" s="3" t="s">
        <v>26</v>
      </c>
      <c r="D10" s="9">
        <v>43216</v>
      </c>
      <c r="E10" s="9">
        <v>44130</v>
      </c>
      <c r="F10" s="10">
        <v>43216</v>
      </c>
      <c r="G10" s="10">
        <v>44130</v>
      </c>
      <c r="H10" s="11">
        <f t="shared" si="0"/>
        <v>914</v>
      </c>
      <c r="I10" s="18"/>
      <c r="J10" s="24"/>
    </row>
    <row r="11" spans="2:10" s="1" customFormat="1" x14ac:dyDescent="0.25">
      <c r="B11" s="12" t="s">
        <v>9</v>
      </c>
      <c r="C11" s="3" t="s">
        <v>27</v>
      </c>
      <c r="D11" s="9">
        <v>43732</v>
      </c>
      <c r="E11" s="9">
        <v>44098</v>
      </c>
      <c r="F11" s="20"/>
      <c r="G11" s="20"/>
      <c r="H11" s="21">
        <f t="shared" ref="H11" si="1">G11-F11</f>
        <v>0</v>
      </c>
      <c r="I11" s="18"/>
      <c r="J11" s="24"/>
    </row>
    <row r="12" spans="2:10" s="1" customFormat="1" x14ac:dyDescent="0.25">
      <c r="B12" s="12" t="s">
        <v>10</v>
      </c>
      <c r="C12" s="3" t="s">
        <v>28</v>
      </c>
      <c r="D12" s="9">
        <v>43770</v>
      </c>
      <c r="E12" s="9">
        <v>45165</v>
      </c>
      <c r="F12" s="10">
        <f>G10</f>
        <v>44130</v>
      </c>
      <c r="G12" s="10">
        <f>E12</f>
        <v>45165</v>
      </c>
      <c r="H12" s="11">
        <f>G12-F12</f>
        <v>1035</v>
      </c>
      <c r="I12" s="18"/>
      <c r="J12" s="24"/>
    </row>
    <row r="13" spans="2:10" s="1" customFormat="1" x14ac:dyDescent="0.25">
      <c r="B13" s="12" t="s">
        <v>11</v>
      </c>
      <c r="C13" s="3" t="s">
        <v>29</v>
      </c>
      <c r="D13" s="9">
        <v>44123</v>
      </c>
      <c r="E13" s="9">
        <v>44432</v>
      </c>
      <c r="F13" s="20"/>
      <c r="G13" s="20"/>
      <c r="H13" s="21">
        <f>G13-F13</f>
        <v>0</v>
      </c>
      <c r="I13" s="18"/>
      <c r="J13" s="24"/>
    </row>
    <row r="14" spans="2:10" s="1" customFormat="1" x14ac:dyDescent="0.25">
      <c r="B14" s="12" t="s">
        <v>12</v>
      </c>
      <c r="C14" s="3" t="s">
        <v>30</v>
      </c>
      <c r="D14" s="9">
        <v>45181</v>
      </c>
      <c r="E14" s="9">
        <v>45832</v>
      </c>
      <c r="F14" s="10">
        <v>45181</v>
      </c>
      <c r="G14" s="10">
        <v>45832</v>
      </c>
      <c r="H14" s="11">
        <f t="shared" ref="H14:H15" si="2">G14-F14</f>
        <v>651</v>
      </c>
      <c r="I14" s="18"/>
      <c r="J14" s="24"/>
    </row>
    <row r="15" spans="2:10" s="1" customFormat="1" x14ac:dyDescent="0.25">
      <c r="B15" s="12" t="s">
        <v>0</v>
      </c>
      <c r="C15" s="3" t="s">
        <v>31</v>
      </c>
      <c r="D15" s="9">
        <v>45601</v>
      </c>
      <c r="E15" s="9">
        <v>46175</v>
      </c>
      <c r="F15" s="10">
        <f>G14</f>
        <v>45832</v>
      </c>
      <c r="G15" s="10">
        <v>45863</v>
      </c>
      <c r="H15" s="11">
        <f t="shared" si="2"/>
        <v>31</v>
      </c>
      <c r="I15" s="18"/>
      <c r="J15" s="24"/>
    </row>
    <row r="16" spans="2:10" x14ac:dyDescent="0.25">
      <c r="B16" s="12"/>
      <c r="C16" s="3"/>
      <c r="D16" s="9"/>
      <c r="E16" s="9"/>
      <c r="F16" s="10"/>
      <c r="G16" s="10"/>
      <c r="H16" s="11"/>
      <c r="I16" s="18"/>
      <c r="J16" s="24"/>
    </row>
    <row r="17" spans="2:10" ht="15.75" thickBot="1" x14ac:dyDescent="0.3">
      <c r="B17" s="13"/>
      <c r="C17" s="14"/>
      <c r="D17" s="15"/>
      <c r="E17" s="15"/>
      <c r="F17" s="15"/>
      <c r="G17" s="16" t="s">
        <v>15</v>
      </c>
      <c r="H17" s="31">
        <f>SUM(H6:H16)</f>
        <v>4125</v>
      </c>
      <c r="I17" s="32"/>
      <c r="J17" s="33"/>
    </row>
    <row r="18" spans="2:10" ht="15.75" thickBot="1" x14ac:dyDescent="0.3">
      <c r="B18" s="25"/>
      <c r="C18" s="26"/>
      <c r="D18" s="27"/>
      <c r="E18" s="27"/>
      <c r="F18" s="27"/>
      <c r="G18" s="28" t="s">
        <v>21</v>
      </c>
      <c r="H18" s="29">
        <f>H17/365</f>
        <v>11.301369863013699</v>
      </c>
      <c r="I18" s="30" t="s">
        <v>20</v>
      </c>
      <c r="J18" s="23"/>
    </row>
    <row r="19" spans="2:10" x14ac:dyDescent="0.25">
      <c r="B19" s="5"/>
      <c r="C19" s="5"/>
      <c r="D19" s="6"/>
      <c r="E19" s="6"/>
      <c r="F19" s="6"/>
      <c r="G19" s="7"/>
      <c r="H19" s="8"/>
      <c r="I19" s="4"/>
      <c r="J19" s="4"/>
    </row>
    <row r="20" spans="2:10" x14ac:dyDescent="0.25">
      <c r="D20" s="2"/>
      <c r="E20" s="2"/>
      <c r="F20" s="2"/>
      <c r="G20" s="2"/>
      <c r="H20" s="2"/>
      <c r="I20" s="2"/>
      <c r="J20" s="2"/>
    </row>
    <row r="21" spans="2:10" x14ac:dyDescent="0.25">
      <c r="D21" s="2"/>
      <c r="E21" s="2"/>
      <c r="F21" s="2"/>
      <c r="G21" s="2"/>
      <c r="H21" s="2"/>
      <c r="I21" s="2"/>
      <c r="J21" s="2"/>
    </row>
    <row r="22" spans="2:10" x14ac:dyDescent="0.25">
      <c r="D22" s="2"/>
      <c r="E22" s="2"/>
      <c r="F22" s="2"/>
      <c r="G22" s="2"/>
      <c r="H22" s="2"/>
      <c r="I22" s="2"/>
      <c r="J22" s="2"/>
    </row>
  </sheetData>
  <mergeCells count="8">
    <mergeCell ref="B2:I2"/>
    <mergeCell ref="B3:I3"/>
    <mergeCell ref="B4:B5"/>
    <mergeCell ref="C4:C5"/>
    <mergeCell ref="D4:E4"/>
    <mergeCell ref="F4:G4"/>
    <mergeCell ref="H4:H5"/>
    <mergeCell ref="I4:I5"/>
  </mergeCells>
  <phoneticPr fontId="2" type="noConversion"/>
  <pageMargins left="0.511811024" right="0.511811024" top="0.78740157499999996" bottom="0.78740157499999996" header="0.31496062000000002" footer="0.31496062000000002"/>
  <pageSetup paperSize="9" scale="75" orientation="landscape" horizontalDpi="0" verticalDpi="0" r:id="rId1"/>
  <ignoredErrors>
    <ignoredError sqref="B6:B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5"/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Lima &amp; Torres - 3.1</vt:lpstr>
      <vt:lpstr>Plan3</vt:lpstr>
      <vt:lpstr>'Lima &amp; Torres - 3.1'!Area_de_impressao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suporte</dc:creator>
  <cp:lastModifiedBy>Reynaldo Lima</cp:lastModifiedBy>
  <cp:lastPrinted>2025-07-25T10:22:28Z</cp:lastPrinted>
  <dcterms:created xsi:type="dcterms:W3CDTF">2018-03-13T12:24:19Z</dcterms:created>
  <dcterms:modified xsi:type="dcterms:W3CDTF">2025-09-25T23:53:30Z</dcterms:modified>
</cp:coreProperties>
</file>